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Desktop/ادارة وتصميم المخازن/حصة يوم الاثنين/"/>
    </mc:Choice>
  </mc:AlternateContent>
  <xr:revisionPtr revIDLastSave="0" documentId="13_ncr:1_{BD83E37B-B4E1-AE40-95A0-183724D11334}" xr6:coauthVersionLast="47" xr6:coauthVersionMax="47" xr10:uidLastSave="{00000000-0000-0000-0000-000000000000}"/>
  <bookViews>
    <workbookView xWindow="0" yWindow="500" windowWidth="20480" windowHeight="13680" activeTab="3" xr2:uid="{54AD3B9E-E330-8746-A72B-CEFED243663D}"/>
  </bookViews>
  <sheets>
    <sheet name="التمرين الثالث" sheetId="2" r:id="rId1"/>
    <sheet name="التمرين الرابع" sheetId="3" r:id="rId2"/>
    <sheet name="التمرين الاول" sheetId="5" r:id="rId3"/>
    <sheet name="التمرين الثاني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3" l="1"/>
  <c r="I20" i="3"/>
  <c r="D4" i="3"/>
  <c r="E18" i="3"/>
  <c r="D13" i="3"/>
  <c r="C16" i="3"/>
  <c r="H3" i="2"/>
  <c r="H4" i="2"/>
  <c r="H5" i="2"/>
  <c r="H6" i="2"/>
  <c r="H7" i="2"/>
  <c r="H8" i="2"/>
  <c r="H9" i="2"/>
  <c r="H10" i="2"/>
  <c r="H11" i="2"/>
  <c r="H12" i="2"/>
  <c r="H2" i="2"/>
  <c r="G3" i="2"/>
  <c r="G4" i="2"/>
  <c r="G5" i="2"/>
  <c r="G6" i="2"/>
  <c r="G7" i="2"/>
  <c r="G8" i="2"/>
  <c r="G9" i="2"/>
  <c r="G10" i="2"/>
  <c r="G11" i="2"/>
  <c r="G12" i="2"/>
  <c r="G2" i="2"/>
  <c r="F3" i="2"/>
  <c r="F4" i="2"/>
  <c r="F5" i="2"/>
  <c r="F6" i="2"/>
  <c r="F7" i="2"/>
  <c r="F8" i="2"/>
  <c r="F9" i="2"/>
  <c r="F10" i="2"/>
  <c r="F11" i="2"/>
  <c r="F12" i="2"/>
  <c r="F2" i="2"/>
  <c r="B13" i="2"/>
  <c r="E3" i="2"/>
  <c r="E4" i="2"/>
  <c r="E5" i="2"/>
  <c r="E6" i="2"/>
  <c r="E7" i="2"/>
  <c r="E8" i="2"/>
  <c r="E9" i="2"/>
  <c r="E10" i="2"/>
  <c r="E11" i="2"/>
  <c r="E12" i="2"/>
  <c r="E2" i="2"/>
  <c r="D13" i="2"/>
  <c r="D3" i="2"/>
  <c r="D4" i="2"/>
  <c r="D5" i="2"/>
  <c r="D6" i="2"/>
  <c r="D7" i="2"/>
  <c r="D8" i="2"/>
  <c r="D9" i="2"/>
  <c r="D10" i="2"/>
  <c r="D11" i="2"/>
  <c r="D12" i="2"/>
  <c r="D2" i="2"/>
  <c r="H3" i="5" l="1"/>
  <c r="H4" i="5"/>
  <c r="H5" i="5"/>
  <c r="H6" i="5"/>
  <c r="H2" i="5"/>
  <c r="G3" i="5"/>
  <c r="G4" i="5"/>
  <c r="G5" i="5"/>
  <c r="G6" i="5"/>
  <c r="G2" i="5"/>
  <c r="F3" i="5"/>
  <c r="F4" i="5"/>
  <c r="F5" i="5"/>
  <c r="F6" i="5"/>
  <c r="F2" i="5"/>
  <c r="E3" i="5"/>
  <c r="E4" i="5"/>
  <c r="E5" i="5"/>
  <c r="E6" i="5"/>
  <c r="E2" i="5"/>
  <c r="D7" i="5"/>
  <c r="B7" i="5"/>
  <c r="D4" i="5"/>
  <c r="D5" i="5"/>
  <c r="D6" i="5"/>
  <c r="D3" i="5"/>
  <c r="D2" i="5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" i="6"/>
  <c r="G3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" i="6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" i="6"/>
  <c r="B22" i="6"/>
  <c r="E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" i="6"/>
  <c r="D22" i="6"/>
  <c r="D3" i="6"/>
  <c r="D5" i="6"/>
  <c r="D4" i="6"/>
  <c r="D9" i="6"/>
  <c r="D8" i="6"/>
  <c r="D10" i="6"/>
  <c r="D6" i="6"/>
  <c r="D11" i="6"/>
  <c r="D7" i="6"/>
  <c r="D12" i="6"/>
  <c r="D13" i="6"/>
  <c r="D14" i="6"/>
  <c r="D15" i="6"/>
  <c r="D16" i="6"/>
  <c r="D17" i="6"/>
  <c r="D18" i="6"/>
  <c r="D19" i="6"/>
  <c r="D20" i="6"/>
  <c r="D21" i="6"/>
  <c r="D2" i="6"/>
  <c r="C14" i="3" l="1"/>
  <c r="B14" i="3"/>
  <c r="B15" i="3" s="1"/>
  <c r="B16" i="3" s="1"/>
</calcChain>
</file>

<file path=xl/sharedStrings.xml><?xml version="1.0" encoding="utf-8"?>
<sst xmlns="http://schemas.openxmlformats.org/spreadsheetml/2006/main" count="111" uniqueCount="76">
  <si>
    <t>Item</t>
  </si>
  <si>
    <t>Quanntity</t>
  </si>
  <si>
    <t>Price</t>
  </si>
  <si>
    <t>Item code</t>
  </si>
  <si>
    <t>Unit sold</t>
  </si>
  <si>
    <t xml:space="preserve"> Cost per Unit </t>
  </si>
  <si>
    <t>LMT</t>
  </si>
  <si>
    <t>ABS</t>
  </si>
  <si>
    <t>CDRS</t>
  </si>
  <si>
    <t>OCB</t>
  </si>
  <si>
    <t>CWD</t>
  </si>
  <si>
    <t>TSS</t>
  </si>
  <si>
    <t>CD</t>
  </si>
  <si>
    <t>DR</t>
  </si>
  <si>
    <t>OL</t>
  </si>
  <si>
    <t>VID</t>
  </si>
  <si>
    <t>OC</t>
  </si>
  <si>
    <t>الشهر</t>
  </si>
  <si>
    <t>المبيعات</t>
  </si>
  <si>
    <t>المهلة الزمنية</t>
  </si>
  <si>
    <t>مستوى الخدمة</t>
  </si>
  <si>
    <t>جانفي</t>
  </si>
  <si>
    <t>فيفري</t>
  </si>
  <si>
    <t>مارس</t>
  </si>
  <si>
    <t>افريل</t>
  </si>
  <si>
    <t>ماي</t>
  </si>
  <si>
    <t>جوان</t>
  </si>
  <si>
    <t>جويلية</t>
  </si>
  <si>
    <t>اوت</t>
  </si>
  <si>
    <t>سبتمبر</t>
  </si>
  <si>
    <t>أكتوبر</t>
  </si>
  <si>
    <t>نوفمبر</t>
  </si>
  <si>
    <t>ديسمبر</t>
  </si>
  <si>
    <t>value</t>
  </si>
  <si>
    <t>Q%</t>
  </si>
  <si>
    <t>Annual demand</t>
  </si>
  <si>
    <t>unit cost</t>
  </si>
  <si>
    <t>W1</t>
  </si>
  <si>
    <t>W2</t>
  </si>
  <si>
    <t>W3</t>
  </si>
  <si>
    <t>W4</t>
  </si>
  <si>
    <t>W5</t>
  </si>
  <si>
    <t>value %</t>
  </si>
  <si>
    <t>cum valu %</t>
  </si>
  <si>
    <t>item</t>
  </si>
  <si>
    <t>cumul Q%</t>
  </si>
  <si>
    <t>sum</t>
  </si>
  <si>
    <t>SS</t>
  </si>
  <si>
    <t>ROP</t>
  </si>
  <si>
    <t>Value</t>
  </si>
  <si>
    <t>Value %</t>
  </si>
  <si>
    <t>Quatity %</t>
  </si>
  <si>
    <t>Cum. Value</t>
  </si>
  <si>
    <t>Cum. Quantity</t>
  </si>
  <si>
    <t>A</t>
  </si>
  <si>
    <t>B</t>
  </si>
  <si>
    <t>C</t>
  </si>
  <si>
    <t>17% Inventory, 43.89% revenue</t>
  </si>
  <si>
    <t>33,78% inventory 25%</t>
  </si>
  <si>
    <t>50% inventory 32%</t>
  </si>
  <si>
    <t>% value</t>
  </si>
  <si>
    <t>%quantity</t>
  </si>
  <si>
    <t>%value cum</t>
  </si>
  <si>
    <t>%quantity cum</t>
  </si>
  <si>
    <t>37% Inventory21.4% Revenue</t>
  </si>
  <si>
    <t>9% inventory 68.3% revenue</t>
  </si>
  <si>
    <t>54% inventiry 10,28% revenue</t>
  </si>
  <si>
    <t>SUM</t>
  </si>
  <si>
    <t>avg monthly</t>
  </si>
  <si>
    <t>avg daily</t>
  </si>
  <si>
    <t>Z</t>
  </si>
  <si>
    <t>الصيغة العامة</t>
  </si>
  <si>
    <t>طريقة جريسلي</t>
  </si>
  <si>
    <t>27% Inventory, 75,63% revenue</t>
  </si>
  <si>
    <t>15,17% inventory 25% revenue</t>
  </si>
  <si>
    <t>53% inventory 10%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</si>
</sst>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9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10" fontId="0" fillId="4" borderId="0" xfId="1" applyNumberFormat="1" applyFont="1" applyFill="1"/>
    <xf numFmtId="10" fontId="0" fillId="4" borderId="0" xfId="0" applyNumberFormat="1" applyFill="1"/>
    <xf numFmtId="0" fontId="0" fillId="5" borderId="0" xfId="0" applyFill="1"/>
    <xf numFmtId="10" fontId="0" fillId="5" borderId="0" xfId="1" applyNumberFormat="1" applyFont="1" applyFill="1"/>
    <xf numFmtId="10" fontId="0" fillId="5" borderId="0" xfId="0" applyNumberFormat="1" applyFill="1"/>
    <xf numFmtId="0" fontId="0" fillId="6" borderId="0" xfId="0" applyFill="1"/>
    <xf numFmtId="10" fontId="0" fillId="6" borderId="0" xfId="1" applyNumberFormat="1" applyFont="1" applyFill="1"/>
    <xf numFmtId="10" fontId="0" fillId="6" borderId="0" xfId="0" applyNumberFormat="1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0" borderId="0" xfId="0" applyFill="1"/>
    <xf numFmtId="0" fontId="0" fillId="11" borderId="0" xfId="0" applyFill="1"/>
    <xf numFmtId="0" fontId="0" fillId="12" borderId="0" xfId="0" applyFill="1"/>
    <xf numFmtId="10" fontId="0" fillId="0" borderId="0" xfId="0" applyNumberForma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201D7-5642-694F-A7F4-82C6DE0281D3}">
  <dimension ref="A1:K13"/>
  <sheetViews>
    <sheetView workbookViewId="0">
      <selection activeCell="A13" sqref="A13"/>
    </sheetView>
  </sheetViews>
  <sheetFormatPr baseColWidth="10" defaultRowHeight="16" x14ac:dyDescent="0.2"/>
  <cols>
    <col min="8" max="8" width="13.33203125" bestFit="1" customWidth="1"/>
  </cols>
  <sheetData>
    <row r="1" spans="1:11" x14ac:dyDescent="0.2">
      <c r="A1" t="s">
        <v>3</v>
      </c>
      <c r="B1" t="s">
        <v>4</v>
      </c>
      <c r="C1" t="s">
        <v>5</v>
      </c>
      <c r="D1" t="s">
        <v>33</v>
      </c>
      <c r="E1" t="s">
        <v>60</v>
      </c>
      <c r="F1" t="s">
        <v>61</v>
      </c>
      <c r="G1" t="s">
        <v>62</v>
      </c>
      <c r="H1" t="s">
        <v>63</v>
      </c>
    </row>
    <row r="2" spans="1:11" x14ac:dyDescent="0.2">
      <c r="A2" s="2" t="s">
        <v>6</v>
      </c>
      <c r="B2" s="2">
        <v>13</v>
      </c>
      <c r="C2" s="2">
        <v>4500</v>
      </c>
      <c r="D2" s="2">
        <f t="shared" ref="D2:D12" si="0">B2*C2</f>
        <v>58500</v>
      </c>
      <c r="E2" s="2">
        <f>D2/$D$13</f>
        <v>0.68300428483029973</v>
      </c>
      <c r="F2" s="2">
        <f>B2/$B$13</f>
        <v>9.2198581560283682E-2</v>
      </c>
      <c r="G2" s="2">
        <f>SUM(E2:$E$2)</f>
        <v>0.68300428483029973</v>
      </c>
      <c r="H2" s="2">
        <f>SUM(F2:$F$2)</f>
        <v>9.2198581560283682E-2</v>
      </c>
      <c r="I2" s="2" t="s">
        <v>54</v>
      </c>
      <c r="J2" t="s">
        <v>54</v>
      </c>
      <c r="K2" t="s">
        <v>65</v>
      </c>
    </row>
    <row r="3" spans="1:11" x14ac:dyDescent="0.2">
      <c r="A3" s="10" t="s">
        <v>7</v>
      </c>
      <c r="B3" s="10">
        <v>43</v>
      </c>
      <c r="C3" s="10">
        <v>287</v>
      </c>
      <c r="D3" s="10">
        <f t="shared" si="0"/>
        <v>12341</v>
      </c>
      <c r="E3" s="10">
        <f t="shared" ref="E3:E12" si="1">D3/$D$13</f>
        <v>0.14408471588189281</v>
      </c>
      <c r="F3" s="10">
        <f t="shared" ref="F3:F12" si="2">B3/$B$13</f>
        <v>0.30496453900709219</v>
      </c>
      <c r="G3" s="10">
        <f>SUM(E$2:$E3)</f>
        <v>0.82708900071219249</v>
      </c>
      <c r="H3" s="10">
        <f>SUM(F$2:$F3)</f>
        <v>0.3971631205673759</v>
      </c>
      <c r="I3" s="10" t="s">
        <v>55</v>
      </c>
      <c r="J3" t="s">
        <v>55</v>
      </c>
      <c r="K3" t="s">
        <v>64</v>
      </c>
    </row>
    <row r="4" spans="1:11" x14ac:dyDescent="0.2">
      <c r="A4" s="10" t="s">
        <v>8</v>
      </c>
      <c r="B4" s="10">
        <v>10</v>
      </c>
      <c r="C4" s="10">
        <v>600</v>
      </c>
      <c r="D4" s="10">
        <f t="shared" si="0"/>
        <v>6000</v>
      </c>
      <c r="E4" s="10">
        <f t="shared" si="1"/>
        <v>7.0051721521056376E-2</v>
      </c>
      <c r="F4" s="10">
        <f t="shared" si="2"/>
        <v>7.0921985815602842E-2</v>
      </c>
      <c r="G4" s="10">
        <f>SUM(E$2:$E4)</f>
        <v>0.89714072223324881</v>
      </c>
      <c r="H4" s="10">
        <f>SUM(F$2:$F4)</f>
        <v>0.46808510638297873</v>
      </c>
      <c r="I4" s="10" t="s">
        <v>55</v>
      </c>
      <c r="J4" t="s">
        <v>55</v>
      </c>
      <c r="K4" t="s">
        <v>66</v>
      </c>
    </row>
    <row r="5" spans="1:11" x14ac:dyDescent="0.2">
      <c r="A5" s="13" t="s">
        <v>9</v>
      </c>
      <c r="B5" s="13">
        <v>23</v>
      </c>
      <c r="C5" s="13">
        <v>180</v>
      </c>
      <c r="D5" s="13">
        <f t="shared" si="0"/>
        <v>4140</v>
      </c>
      <c r="E5" s="13">
        <f t="shared" si="1"/>
        <v>4.8335687849528901E-2</v>
      </c>
      <c r="F5" s="13">
        <f t="shared" si="2"/>
        <v>0.16312056737588654</v>
      </c>
      <c r="G5" s="13">
        <f>SUM(E$2:$E5)</f>
        <v>0.94547641008277772</v>
      </c>
      <c r="H5" s="13">
        <f>SUM(F$2:$F5)</f>
        <v>0.63120567375886527</v>
      </c>
      <c r="I5" s="13" t="s">
        <v>56</v>
      </c>
    </row>
    <row r="6" spans="1:11" x14ac:dyDescent="0.2">
      <c r="A6" s="13" t="s">
        <v>10</v>
      </c>
      <c r="B6" s="13">
        <v>15</v>
      </c>
      <c r="C6" s="13">
        <v>120</v>
      </c>
      <c r="D6" s="13">
        <f t="shared" si="0"/>
        <v>1800</v>
      </c>
      <c r="E6" s="13">
        <f t="shared" si="1"/>
        <v>2.1015516456316913E-2</v>
      </c>
      <c r="F6" s="13">
        <f t="shared" si="2"/>
        <v>0.10638297872340426</v>
      </c>
      <c r="G6" s="13">
        <f>SUM(E$2:$E6)</f>
        <v>0.96649192653909466</v>
      </c>
      <c r="H6" s="13">
        <f>SUM(F$2:$F6)</f>
        <v>0.73758865248226957</v>
      </c>
      <c r="I6" s="13" t="s">
        <v>56</v>
      </c>
    </row>
    <row r="7" spans="1:11" x14ac:dyDescent="0.2">
      <c r="A7" s="13" t="s">
        <v>11</v>
      </c>
      <c r="B7" s="13">
        <v>1</v>
      </c>
      <c r="C7" s="13">
        <v>1000</v>
      </c>
      <c r="D7" s="13">
        <f t="shared" si="0"/>
        <v>1000</v>
      </c>
      <c r="E7" s="13">
        <f t="shared" si="1"/>
        <v>1.1675286920176064E-2</v>
      </c>
      <c r="F7" s="13">
        <f t="shared" si="2"/>
        <v>7.0921985815602835E-3</v>
      </c>
      <c r="G7" s="13">
        <f>SUM(E$2:$E7)</f>
        <v>0.97816721345927071</v>
      </c>
      <c r="H7" s="13">
        <f>SUM(F$2:$F7)</f>
        <v>0.74468085106382986</v>
      </c>
      <c r="I7" s="13" t="s">
        <v>56</v>
      </c>
    </row>
    <row r="8" spans="1:11" x14ac:dyDescent="0.2">
      <c r="A8" s="13" t="s">
        <v>12</v>
      </c>
      <c r="B8" s="13">
        <v>1</v>
      </c>
      <c r="C8" s="13">
        <v>500</v>
      </c>
      <c r="D8" s="13">
        <f t="shared" si="0"/>
        <v>500</v>
      </c>
      <c r="E8" s="13">
        <f t="shared" si="1"/>
        <v>5.8376434600880319E-3</v>
      </c>
      <c r="F8" s="13">
        <f t="shared" si="2"/>
        <v>7.0921985815602835E-3</v>
      </c>
      <c r="G8" s="13">
        <f>SUM(E$2:$E8)</f>
        <v>0.98400485691935879</v>
      </c>
      <c r="H8" s="13">
        <f>SUM(F$2:$F8)</f>
        <v>0.75177304964539016</v>
      </c>
      <c r="I8" s="13" t="s">
        <v>56</v>
      </c>
    </row>
    <row r="9" spans="1:11" x14ac:dyDescent="0.2">
      <c r="A9" s="13" t="s">
        <v>13</v>
      </c>
      <c r="B9" s="13">
        <v>5</v>
      </c>
      <c r="C9" s="13">
        <v>100</v>
      </c>
      <c r="D9" s="13">
        <f t="shared" si="0"/>
        <v>500</v>
      </c>
      <c r="E9" s="13">
        <f t="shared" si="1"/>
        <v>5.8376434600880319E-3</v>
      </c>
      <c r="F9" s="13">
        <f t="shared" si="2"/>
        <v>3.5460992907801421E-2</v>
      </c>
      <c r="G9" s="13">
        <f>SUM(E$2:$E9)</f>
        <v>0.98984250037944688</v>
      </c>
      <c r="H9" s="13">
        <f>SUM(F$2:$F9)</f>
        <v>0.78723404255319163</v>
      </c>
      <c r="I9" s="13" t="s">
        <v>56</v>
      </c>
    </row>
    <row r="10" spans="1:11" x14ac:dyDescent="0.2">
      <c r="A10" s="13" t="s">
        <v>14</v>
      </c>
      <c r="B10" s="13">
        <v>11</v>
      </c>
      <c r="C10" s="13">
        <v>35</v>
      </c>
      <c r="D10" s="13">
        <f t="shared" si="0"/>
        <v>385</v>
      </c>
      <c r="E10" s="13">
        <f t="shared" si="1"/>
        <v>4.4949854642677848E-3</v>
      </c>
      <c r="F10" s="13">
        <f t="shared" si="2"/>
        <v>7.8014184397163122E-2</v>
      </c>
      <c r="G10" s="13">
        <f>SUM(E$2:$E10)</f>
        <v>0.99433748584371462</v>
      </c>
      <c r="H10" s="13">
        <f>SUM(F$2:$F10)</f>
        <v>0.86524822695035475</v>
      </c>
      <c r="I10" s="13" t="s">
        <v>56</v>
      </c>
    </row>
    <row r="11" spans="1:11" x14ac:dyDescent="0.2">
      <c r="A11" s="13" t="s">
        <v>15</v>
      </c>
      <c r="B11" s="13">
        <v>16</v>
      </c>
      <c r="C11" s="13">
        <v>20</v>
      </c>
      <c r="D11" s="13">
        <f t="shared" si="0"/>
        <v>320</v>
      </c>
      <c r="E11" s="13">
        <f t="shared" si="1"/>
        <v>3.7360918144563405E-3</v>
      </c>
      <c r="F11" s="13">
        <f t="shared" si="2"/>
        <v>0.11347517730496454</v>
      </c>
      <c r="G11" s="13">
        <f>SUM(E$2:$E11)</f>
        <v>0.99807357765817095</v>
      </c>
      <c r="H11" s="13">
        <f>SUM(F$2:$F11)</f>
        <v>0.97872340425531923</v>
      </c>
      <c r="I11" s="13" t="s">
        <v>56</v>
      </c>
    </row>
    <row r="12" spans="1:11" x14ac:dyDescent="0.2">
      <c r="A12" s="13" t="s">
        <v>16</v>
      </c>
      <c r="B12" s="13">
        <v>3</v>
      </c>
      <c r="C12" s="13">
        <v>55</v>
      </c>
      <c r="D12" s="13">
        <f t="shared" si="0"/>
        <v>165</v>
      </c>
      <c r="E12" s="13">
        <f t="shared" si="1"/>
        <v>1.9264223418290504E-3</v>
      </c>
      <c r="F12" s="13">
        <f t="shared" si="2"/>
        <v>2.1276595744680851E-2</v>
      </c>
      <c r="G12" s="13">
        <f>SUM(E$2:$E12)</f>
        <v>1</v>
      </c>
      <c r="H12" s="13">
        <f>SUM(F$2:$F12)</f>
        <v>1</v>
      </c>
      <c r="I12" s="13" t="s">
        <v>56</v>
      </c>
    </row>
    <row r="13" spans="1:11" x14ac:dyDescent="0.2">
      <c r="A13" s="13" t="s">
        <v>67</v>
      </c>
      <c r="B13">
        <f>SUM(B2:B12)</f>
        <v>141</v>
      </c>
      <c r="D13">
        <f>SUM(D2:D12)</f>
        <v>85651</v>
      </c>
    </row>
  </sheetData>
  <sortState xmlns:xlrd2="http://schemas.microsoft.com/office/spreadsheetml/2017/richdata2" ref="A2:D12">
    <sortCondition descending="1" ref="D2:D1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1F648-F4C7-B84D-85B0-1A1C77231FB9}">
  <dimension ref="A1:I21"/>
  <sheetViews>
    <sheetView workbookViewId="0">
      <selection activeCell="G17" sqref="G17"/>
    </sheetView>
  </sheetViews>
  <sheetFormatPr baseColWidth="10" defaultRowHeight="16" x14ac:dyDescent="0.2"/>
  <cols>
    <col min="1" max="1" width="11.1640625" bestFit="1" customWidth="1"/>
  </cols>
  <sheetData>
    <row r="1" spans="1:8" x14ac:dyDescent="0.2">
      <c r="A1" t="s">
        <v>17</v>
      </c>
      <c r="B1" t="s">
        <v>18</v>
      </c>
      <c r="C1" t="s">
        <v>19</v>
      </c>
      <c r="D1" t="s">
        <v>20</v>
      </c>
    </row>
    <row r="2" spans="1:8" x14ac:dyDescent="0.2">
      <c r="A2" t="s">
        <v>21</v>
      </c>
      <c r="B2">
        <v>2000</v>
      </c>
      <c r="C2">
        <v>18</v>
      </c>
      <c r="D2" s="1">
        <v>0.98</v>
      </c>
    </row>
    <row r="3" spans="1:8" x14ac:dyDescent="0.2">
      <c r="A3" t="s">
        <v>22</v>
      </c>
      <c r="B3">
        <v>3500</v>
      </c>
      <c r="C3">
        <v>22</v>
      </c>
      <c r="D3" s="4" t="s">
        <v>70</v>
      </c>
      <c r="E3" s="4">
        <v>2.0499999999999998</v>
      </c>
    </row>
    <row r="4" spans="1:8" x14ac:dyDescent="0.2">
      <c r="A4" t="s">
        <v>23</v>
      </c>
      <c r="B4">
        <v>4000</v>
      </c>
      <c r="C4">
        <v>25</v>
      </c>
      <c r="D4" s="4">
        <f>STDEVA(C2:C13)</f>
        <v>5.3767174845895438</v>
      </c>
    </row>
    <row r="5" spans="1:8" x14ac:dyDescent="0.2">
      <c r="A5" t="s">
        <v>24</v>
      </c>
      <c r="B5">
        <v>3000</v>
      </c>
      <c r="C5">
        <v>20</v>
      </c>
    </row>
    <row r="6" spans="1:8" x14ac:dyDescent="0.2">
      <c r="A6" t="s">
        <v>25</v>
      </c>
      <c r="B6">
        <v>4500</v>
      </c>
      <c r="C6">
        <v>27</v>
      </c>
    </row>
    <row r="7" spans="1:8" x14ac:dyDescent="0.2">
      <c r="A7" t="s">
        <v>26</v>
      </c>
      <c r="B7">
        <v>6000</v>
      </c>
      <c r="C7">
        <v>29</v>
      </c>
      <c r="H7" s="17"/>
    </row>
    <row r="8" spans="1:8" x14ac:dyDescent="0.2">
      <c r="A8" t="s">
        <v>27</v>
      </c>
      <c r="B8">
        <v>5200</v>
      </c>
      <c r="C8">
        <v>28</v>
      </c>
    </row>
    <row r="9" spans="1:8" x14ac:dyDescent="0.2">
      <c r="A9" t="s">
        <v>28</v>
      </c>
      <c r="B9">
        <v>3000</v>
      </c>
      <c r="C9">
        <v>21</v>
      </c>
    </row>
    <row r="10" spans="1:8" x14ac:dyDescent="0.2">
      <c r="A10" t="s">
        <v>29</v>
      </c>
      <c r="B10">
        <v>2500</v>
      </c>
      <c r="C10">
        <v>15</v>
      </c>
    </row>
    <row r="11" spans="1:8" x14ac:dyDescent="0.2">
      <c r="A11" t="s">
        <v>30</v>
      </c>
      <c r="B11">
        <v>4000</v>
      </c>
      <c r="C11">
        <v>24</v>
      </c>
    </row>
    <row r="12" spans="1:8" x14ac:dyDescent="0.2">
      <c r="A12" t="s">
        <v>31</v>
      </c>
      <c r="B12">
        <v>3500</v>
      </c>
      <c r="C12">
        <v>24</v>
      </c>
    </row>
    <row r="13" spans="1:8" x14ac:dyDescent="0.2">
      <c r="A13" t="s">
        <v>32</v>
      </c>
      <c r="B13">
        <v>5000</v>
      </c>
      <c r="C13" s="13">
        <v>35</v>
      </c>
      <c r="D13" s="18">
        <f>B7/30</f>
        <v>200</v>
      </c>
    </row>
    <row r="14" spans="1:8" x14ac:dyDescent="0.2">
      <c r="A14" s="2" t="s">
        <v>46</v>
      </c>
      <c r="B14" s="2">
        <f>SUM(B2:B13)</f>
        <v>46200</v>
      </c>
      <c r="C14" s="2">
        <f>SUM(C2:C13)</f>
        <v>288</v>
      </c>
    </row>
    <row r="15" spans="1:8" x14ac:dyDescent="0.2">
      <c r="A15" s="16" t="s">
        <v>68</v>
      </c>
      <c r="B15" s="16">
        <f>B14/12</f>
        <v>3850</v>
      </c>
      <c r="C15" s="17"/>
    </row>
    <row r="16" spans="1:8" x14ac:dyDescent="0.2">
      <c r="A16" s="3" t="s">
        <v>69</v>
      </c>
      <c r="B16" s="3">
        <f>B15/30</f>
        <v>128.33333333333334</v>
      </c>
      <c r="C16" s="3">
        <f>AVERAGEA(C2:C13)</f>
        <v>24</v>
      </c>
    </row>
    <row r="18" spans="3:9" x14ac:dyDescent="0.2">
      <c r="C18" s="2" t="s">
        <v>71</v>
      </c>
      <c r="D18" s="2" t="s">
        <v>47</v>
      </c>
      <c r="E18" s="2">
        <f>(C13*D13)-(B16*C16)</f>
        <v>3920</v>
      </c>
    </row>
    <row r="20" spans="3:9" x14ac:dyDescent="0.2">
      <c r="D20" s="17"/>
      <c r="E20" s="17"/>
      <c r="G20" s="7" t="s">
        <v>72</v>
      </c>
      <c r="H20" s="7" t="s">
        <v>47</v>
      </c>
      <c r="I20" s="7">
        <f>D4*E3*B16</f>
        <v>1414.5247582374325</v>
      </c>
    </row>
    <row r="21" spans="3:9" x14ac:dyDescent="0.2">
      <c r="D21" s="19" t="s">
        <v>48</v>
      </c>
      <c r="E21" s="19">
        <f>(B16*C16)+I20</f>
        <v>4494.5247582374323</v>
      </c>
      <c r="F21" s="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5EE8B-22F7-7141-AB50-AF09D28A6F3C}">
  <dimension ref="A1:J12"/>
  <sheetViews>
    <sheetView workbookViewId="0">
      <selection activeCell="I10" sqref="I10:J12"/>
    </sheetView>
  </sheetViews>
  <sheetFormatPr baseColWidth="10" defaultRowHeight="16" x14ac:dyDescent="0.2"/>
  <cols>
    <col min="2" max="2" width="14" bestFit="1" customWidth="1"/>
    <col min="10" max="10" width="27.1640625" bestFit="1" customWidth="1"/>
  </cols>
  <sheetData>
    <row r="1" spans="1:10" x14ac:dyDescent="0.2">
      <c r="A1" t="s">
        <v>44</v>
      </c>
      <c r="B1" t="s">
        <v>35</v>
      </c>
      <c r="C1" t="s">
        <v>36</v>
      </c>
      <c r="D1" t="s">
        <v>33</v>
      </c>
      <c r="E1" t="s">
        <v>42</v>
      </c>
      <c r="F1" t="s">
        <v>43</v>
      </c>
      <c r="G1" t="s">
        <v>34</v>
      </c>
      <c r="H1" t="s">
        <v>45</v>
      </c>
    </row>
    <row r="2" spans="1:10" x14ac:dyDescent="0.2">
      <c r="A2" s="7" t="s">
        <v>37</v>
      </c>
      <c r="B2" s="7">
        <v>2000</v>
      </c>
      <c r="C2" s="7">
        <v>150</v>
      </c>
      <c r="D2" s="7">
        <f>B2*C2</f>
        <v>300000</v>
      </c>
      <c r="E2" s="7">
        <f>D2/$D$7</f>
        <v>0.43988269794721407</v>
      </c>
      <c r="F2" s="7">
        <f>SUM(E2:$E$2)</f>
        <v>0.43988269794721407</v>
      </c>
      <c r="G2" s="7">
        <f>B2/$B$7</f>
        <v>0.17777777777777778</v>
      </c>
      <c r="H2" s="7">
        <f>SUM(G2:$G$2)</f>
        <v>0.17777777777777778</v>
      </c>
      <c r="I2" s="7" t="s">
        <v>54</v>
      </c>
    </row>
    <row r="3" spans="1:10" x14ac:dyDescent="0.2">
      <c r="A3" s="10" t="s">
        <v>41</v>
      </c>
      <c r="B3" s="10">
        <v>3800</v>
      </c>
      <c r="C3" s="10">
        <v>45</v>
      </c>
      <c r="D3" s="10">
        <f>B3*C3</f>
        <v>171000</v>
      </c>
      <c r="E3" s="10">
        <f t="shared" ref="E3:E6" si="0">D3/$D$7</f>
        <v>0.25073313782991202</v>
      </c>
      <c r="F3" s="10">
        <f>SUM(E$2:$E3)</f>
        <v>0.69061583577712615</v>
      </c>
      <c r="G3" s="10">
        <f t="shared" ref="G3:G6" si="1">B3/$B$7</f>
        <v>0.33777777777777779</v>
      </c>
      <c r="H3" s="10">
        <f>SUM(G$2:$G3)</f>
        <v>0.51555555555555554</v>
      </c>
      <c r="I3" s="10" t="s">
        <v>55</v>
      </c>
    </row>
    <row r="4" spans="1:10" x14ac:dyDescent="0.2">
      <c r="A4" s="13" t="s">
        <v>38</v>
      </c>
      <c r="B4" s="13">
        <v>1200</v>
      </c>
      <c r="C4" s="13">
        <v>115</v>
      </c>
      <c r="D4" s="13">
        <f>B4*C4</f>
        <v>138000</v>
      </c>
      <c r="E4" s="13">
        <f t="shared" si="0"/>
        <v>0.20234604105571846</v>
      </c>
      <c r="F4" s="13">
        <f>SUM(E$2:$E4)</f>
        <v>0.89296187683284467</v>
      </c>
      <c r="G4" s="13">
        <f t="shared" si="1"/>
        <v>0.10666666666666667</v>
      </c>
      <c r="H4" s="13">
        <f>SUM(G$2:$G4)</f>
        <v>0.62222222222222223</v>
      </c>
      <c r="I4" s="13" t="s">
        <v>56</v>
      </c>
    </row>
    <row r="5" spans="1:10" x14ac:dyDescent="0.2">
      <c r="A5" s="13" t="s">
        <v>39</v>
      </c>
      <c r="B5" s="13">
        <v>2500</v>
      </c>
      <c r="C5" s="13">
        <v>18</v>
      </c>
      <c r="D5" s="13">
        <f>B5*C5</f>
        <v>45000</v>
      </c>
      <c r="E5" s="13">
        <f t="shared" si="0"/>
        <v>6.5982404692082108E-2</v>
      </c>
      <c r="F5" s="13">
        <f>SUM(E$2:$E5)</f>
        <v>0.95894428152492672</v>
      </c>
      <c r="G5" s="13">
        <f t="shared" si="1"/>
        <v>0.22222222222222221</v>
      </c>
      <c r="H5" s="13">
        <f>SUM(G$2:$G5)</f>
        <v>0.84444444444444444</v>
      </c>
      <c r="I5" s="13" t="s">
        <v>56</v>
      </c>
    </row>
    <row r="6" spans="1:10" x14ac:dyDescent="0.2">
      <c r="A6" s="13" t="s">
        <v>40</v>
      </c>
      <c r="B6" s="13">
        <v>1750</v>
      </c>
      <c r="C6" s="13">
        <v>16</v>
      </c>
      <c r="D6" s="13">
        <f>B6*C6</f>
        <v>28000</v>
      </c>
      <c r="E6" s="13">
        <f t="shared" si="0"/>
        <v>4.1055718475073312E-2</v>
      </c>
      <c r="F6" s="13">
        <f>SUM(E$2:$E6)</f>
        <v>1</v>
      </c>
      <c r="G6" s="13">
        <f t="shared" si="1"/>
        <v>0.15555555555555556</v>
      </c>
      <c r="H6" s="13">
        <f>SUM(G$2:$G6)</f>
        <v>1</v>
      </c>
      <c r="I6" s="13" t="s">
        <v>56</v>
      </c>
    </row>
    <row r="7" spans="1:10" x14ac:dyDescent="0.2">
      <c r="B7" s="2">
        <f>SUM(B2:B6)</f>
        <v>11250</v>
      </c>
      <c r="D7" s="2">
        <f>SUM(D2:D6)</f>
        <v>682000</v>
      </c>
    </row>
    <row r="10" spans="1:10" x14ac:dyDescent="0.2">
      <c r="I10" s="14" t="s">
        <v>54</v>
      </c>
      <c r="J10" s="14" t="s">
        <v>57</v>
      </c>
    </row>
    <row r="11" spans="1:10" x14ac:dyDescent="0.2">
      <c r="I11" s="10" t="s">
        <v>55</v>
      </c>
      <c r="J11" s="10" t="s">
        <v>58</v>
      </c>
    </row>
    <row r="12" spans="1:10" x14ac:dyDescent="0.2">
      <c r="I12" s="13" t="s">
        <v>56</v>
      </c>
      <c r="J12" s="13" t="s">
        <v>59</v>
      </c>
    </row>
  </sheetData>
  <sortState xmlns:xlrd2="http://schemas.microsoft.com/office/spreadsheetml/2017/richdata2" ref="A2:D6">
    <sortCondition descending="1" ref="D2:D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874EE-7A98-F74E-AB05-1F2067C3E586}">
  <dimension ref="A1:N22"/>
  <sheetViews>
    <sheetView tabSelected="1" workbookViewId="0">
      <selection activeCell="G26" sqref="G26"/>
    </sheetView>
  </sheetViews>
  <sheetFormatPr baseColWidth="10" defaultRowHeight="16" x14ac:dyDescent="0.2"/>
  <cols>
    <col min="2" max="2" width="12.6640625" customWidth="1"/>
    <col min="3" max="3" width="9.83203125" customWidth="1"/>
    <col min="8" max="8" width="12.33203125" bestFit="1" customWidth="1"/>
  </cols>
  <sheetData>
    <row r="1" spans="1:14" x14ac:dyDescent="0.2">
      <c r="A1" t="s">
        <v>0</v>
      </c>
      <c r="B1" t="s">
        <v>1</v>
      </c>
      <c r="C1" t="s">
        <v>2</v>
      </c>
      <c r="D1" t="s">
        <v>49</v>
      </c>
      <c r="E1" t="s">
        <v>50</v>
      </c>
      <c r="F1" t="s">
        <v>51</v>
      </c>
      <c r="G1" t="s">
        <v>52</v>
      </c>
      <c r="H1" t="s">
        <v>53</v>
      </c>
    </row>
    <row r="2" spans="1:14" x14ac:dyDescent="0.2">
      <c r="A2" s="4">
        <v>1</v>
      </c>
      <c r="B2" s="4">
        <v>3970</v>
      </c>
      <c r="C2" s="4">
        <v>950.99</v>
      </c>
      <c r="D2" s="4">
        <f t="shared" ref="D2:D21" si="0">C2*B2</f>
        <v>3775430.3</v>
      </c>
      <c r="E2" s="5">
        <f>D2/$D$22</f>
        <v>0.39906665407133884</v>
      </c>
      <c r="F2" s="5">
        <f>B2/$B$22</f>
        <v>0.12441240990285177</v>
      </c>
      <c r="G2" s="6">
        <f>SUM(E2:$E$2)</f>
        <v>0.39906665407133884</v>
      </c>
      <c r="H2" s="6">
        <f>SUM(F2:$F$2)</f>
        <v>0.12441240990285177</v>
      </c>
      <c r="I2" s="4" t="s">
        <v>54</v>
      </c>
    </row>
    <row r="3" spans="1:14" x14ac:dyDescent="0.2">
      <c r="A3" s="4">
        <v>2</v>
      </c>
      <c r="B3" s="4">
        <v>2530</v>
      </c>
      <c r="C3" s="4">
        <v>889.99</v>
      </c>
      <c r="D3" s="4">
        <f t="shared" si="0"/>
        <v>2251674.7000000002</v>
      </c>
      <c r="E3" s="5">
        <f t="shared" ref="E3:E21" si="1">D3/$D$22</f>
        <v>0.23800420539774916</v>
      </c>
      <c r="F3" s="5">
        <f t="shared" ref="F3:F21" si="2">B3/$B$22</f>
        <v>7.9285490441867751E-2</v>
      </c>
      <c r="G3" s="6">
        <f>SUM(E$2:$E3)</f>
        <v>0.63707085946908804</v>
      </c>
      <c r="H3" s="6">
        <f>SUM(F$2:$F3)</f>
        <v>0.20369790034471952</v>
      </c>
      <c r="I3" s="4" t="s">
        <v>54</v>
      </c>
      <c r="K3" s="4" t="s">
        <v>54</v>
      </c>
      <c r="L3" s="4" t="s">
        <v>73</v>
      </c>
      <c r="M3" s="4"/>
      <c r="N3" s="4"/>
    </row>
    <row r="4" spans="1:14" x14ac:dyDescent="0.2">
      <c r="A4" s="4">
        <v>4</v>
      </c>
      <c r="B4" s="4">
        <v>2190</v>
      </c>
      <c r="C4" s="4">
        <v>514.99</v>
      </c>
      <c r="D4" s="4">
        <f t="shared" si="0"/>
        <v>1127828.1000000001</v>
      </c>
      <c r="E4" s="5">
        <f t="shared" si="1"/>
        <v>0.11921252690974997</v>
      </c>
      <c r="F4" s="5">
        <f t="shared" si="2"/>
        <v>6.8630523346913191E-2</v>
      </c>
      <c r="G4" s="6">
        <f>SUM(E$2:$E4)</f>
        <v>0.75628338637883796</v>
      </c>
      <c r="H4" s="6">
        <f>SUM(F$2:$F4)</f>
        <v>0.27232842369163268</v>
      </c>
      <c r="I4" s="4" t="s">
        <v>54</v>
      </c>
      <c r="K4" s="7" t="s">
        <v>55</v>
      </c>
      <c r="L4" s="7" t="s">
        <v>74</v>
      </c>
      <c r="M4" s="7"/>
      <c r="N4" s="7"/>
    </row>
    <row r="5" spans="1:14" x14ac:dyDescent="0.2">
      <c r="A5" s="7">
        <v>3</v>
      </c>
      <c r="B5" s="7">
        <v>1200</v>
      </c>
      <c r="C5" s="7">
        <v>510.99</v>
      </c>
      <c r="D5" s="7">
        <f t="shared" si="0"/>
        <v>613188</v>
      </c>
      <c r="E5" s="8">
        <f t="shared" si="1"/>
        <v>6.4814567885598667E-2</v>
      </c>
      <c r="F5" s="8">
        <f t="shared" si="2"/>
        <v>3.760576621748668E-2</v>
      </c>
      <c r="G5" s="9">
        <f>SUM(E$2:$E5)</f>
        <v>0.82109795426443666</v>
      </c>
      <c r="H5" s="9">
        <f>SUM(F$2:$F5)</f>
        <v>0.30993418990911936</v>
      </c>
      <c r="I5" s="7" t="s">
        <v>55</v>
      </c>
      <c r="K5" s="15" t="s">
        <v>56</v>
      </c>
      <c r="L5" s="15" t="s">
        <v>75</v>
      </c>
      <c r="M5" s="15"/>
      <c r="N5" s="15"/>
    </row>
    <row r="6" spans="1:14" x14ac:dyDescent="0.2">
      <c r="A6" s="7">
        <v>8</v>
      </c>
      <c r="B6" s="7">
        <v>1680</v>
      </c>
      <c r="C6" s="7">
        <v>179.99</v>
      </c>
      <c r="D6" s="7">
        <f t="shared" si="0"/>
        <v>302383.2</v>
      </c>
      <c r="E6" s="8">
        <f t="shared" si="1"/>
        <v>3.196219828806917E-2</v>
      </c>
      <c r="F6" s="8">
        <f t="shared" si="2"/>
        <v>5.2648072704481352E-2</v>
      </c>
      <c r="G6" s="9">
        <f>SUM(E$2:$E6)</f>
        <v>0.85306015255250578</v>
      </c>
      <c r="H6" s="9">
        <f>SUM(F$2:$F6)</f>
        <v>0.36258226261360071</v>
      </c>
      <c r="I6" s="7" t="s">
        <v>55</v>
      </c>
    </row>
    <row r="7" spans="1:14" x14ac:dyDescent="0.2">
      <c r="A7" s="7">
        <v>10</v>
      </c>
      <c r="B7" s="7">
        <v>1820</v>
      </c>
      <c r="C7" s="7">
        <v>160.99</v>
      </c>
      <c r="D7" s="7">
        <f t="shared" si="0"/>
        <v>293001.8</v>
      </c>
      <c r="E7" s="8">
        <f t="shared" si="1"/>
        <v>3.0970575185265532E-2</v>
      </c>
      <c r="F7" s="8">
        <f t="shared" si="2"/>
        <v>5.7035412096521465E-2</v>
      </c>
      <c r="G7" s="9">
        <f>SUM(E$2:$E7)</f>
        <v>0.88403072773777136</v>
      </c>
      <c r="H7" s="9">
        <f>SUM(F$2:$F7)</f>
        <v>0.41961767471012218</v>
      </c>
      <c r="I7" s="7" t="s">
        <v>55</v>
      </c>
    </row>
    <row r="8" spans="1:14" x14ac:dyDescent="0.2">
      <c r="A8" s="7">
        <v>6</v>
      </c>
      <c r="B8" s="7">
        <v>1730</v>
      </c>
      <c r="C8" s="7">
        <v>130.99</v>
      </c>
      <c r="D8" s="7">
        <f t="shared" si="0"/>
        <v>226612.7</v>
      </c>
      <c r="E8" s="8">
        <f t="shared" si="1"/>
        <v>2.3953182756167448E-2</v>
      </c>
      <c r="F8" s="8">
        <f t="shared" si="2"/>
        <v>5.4214979630209964E-2</v>
      </c>
      <c r="G8" s="9">
        <f>SUM(E$2:$E8)</f>
        <v>0.90798391049393878</v>
      </c>
      <c r="H8" s="9">
        <f>SUM(F$2:$F8)</f>
        <v>0.47383265434033217</v>
      </c>
      <c r="I8" s="7" t="s">
        <v>55</v>
      </c>
    </row>
    <row r="9" spans="1:14" x14ac:dyDescent="0.2">
      <c r="A9" s="10">
        <v>5</v>
      </c>
      <c r="B9" s="10">
        <v>2000</v>
      </c>
      <c r="C9" s="10">
        <v>105.99</v>
      </c>
      <c r="D9" s="10">
        <f t="shared" si="0"/>
        <v>211980</v>
      </c>
      <c r="E9" s="11">
        <f t="shared" si="1"/>
        <v>2.240649213681482E-2</v>
      </c>
      <c r="F9" s="11">
        <f t="shared" si="2"/>
        <v>6.2676277029144467E-2</v>
      </c>
      <c r="G9" s="12">
        <f>SUM(E$2:$E9)</f>
        <v>0.93039040263075357</v>
      </c>
      <c r="H9" s="12">
        <f>SUM(F$2:$F9)</f>
        <v>0.53650893136947664</v>
      </c>
      <c r="I9" s="10" t="s">
        <v>56</v>
      </c>
    </row>
    <row r="10" spans="1:14" x14ac:dyDescent="0.2">
      <c r="A10" s="10">
        <v>7</v>
      </c>
      <c r="B10" s="10">
        <v>1280</v>
      </c>
      <c r="C10" s="10">
        <v>115.99</v>
      </c>
      <c r="D10" s="10">
        <f t="shared" si="0"/>
        <v>148467.19999999998</v>
      </c>
      <c r="E10" s="11">
        <f t="shared" si="1"/>
        <v>1.5693127414732111E-2</v>
      </c>
      <c r="F10" s="11">
        <f t="shared" si="2"/>
        <v>4.0112817298652459E-2</v>
      </c>
      <c r="G10" s="12">
        <f>SUM(E$2:$E10)</f>
        <v>0.94608353004548573</v>
      </c>
      <c r="H10" s="12">
        <f>SUM(F$2:$F10)</f>
        <v>0.5766217486681291</v>
      </c>
      <c r="I10" s="10" t="s">
        <v>56</v>
      </c>
    </row>
    <row r="11" spans="1:14" x14ac:dyDescent="0.2">
      <c r="A11" s="10">
        <v>9</v>
      </c>
      <c r="B11" s="10">
        <v>1710</v>
      </c>
      <c r="C11" s="10">
        <v>80.989999999999995</v>
      </c>
      <c r="D11" s="10">
        <f t="shared" si="0"/>
        <v>138492.9</v>
      </c>
      <c r="E11" s="11">
        <f t="shared" si="1"/>
        <v>1.4638834205371643E-2</v>
      </c>
      <c r="F11" s="11">
        <f t="shared" si="2"/>
        <v>5.3588216859918519E-2</v>
      </c>
      <c r="G11" s="12">
        <f>SUM(E$2:$E11)</f>
        <v>0.96072236425085733</v>
      </c>
      <c r="H11" s="12">
        <f>SUM(F$2:$F11)</f>
        <v>0.63020996552804764</v>
      </c>
      <c r="I11" s="10" t="s">
        <v>56</v>
      </c>
    </row>
    <row r="12" spans="1:14" x14ac:dyDescent="0.2">
      <c r="A12" s="10">
        <v>11</v>
      </c>
      <c r="B12" s="10">
        <v>1420</v>
      </c>
      <c r="C12" s="10">
        <v>50.99</v>
      </c>
      <c r="D12" s="10">
        <f t="shared" si="0"/>
        <v>72405.8</v>
      </c>
      <c r="E12" s="11">
        <f t="shared" si="1"/>
        <v>7.6533634699489875E-3</v>
      </c>
      <c r="F12" s="11">
        <f t="shared" si="2"/>
        <v>4.4500156690692572E-2</v>
      </c>
      <c r="G12" s="12">
        <f>SUM(E$2:$E12)</f>
        <v>0.96837572772080627</v>
      </c>
      <c r="H12" s="12">
        <f>SUM(F$2:$F12)</f>
        <v>0.67471012221874016</v>
      </c>
      <c r="I12" s="10" t="s">
        <v>56</v>
      </c>
    </row>
    <row r="13" spans="1:14" x14ac:dyDescent="0.2">
      <c r="A13" s="10">
        <v>12</v>
      </c>
      <c r="B13" s="10">
        <v>1410</v>
      </c>
      <c r="C13" s="10">
        <v>32.99</v>
      </c>
      <c r="D13" s="10">
        <f t="shared" si="0"/>
        <v>46515.9</v>
      </c>
      <c r="E13" s="11">
        <f t="shared" si="1"/>
        <v>4.9167758636987661E-3</v>
      </c>
      <c r="F13" s="11">
        <f t="shared" si="2"/>
        <v>4.4186775305546849E-2</v>
      </c>
      <c r="G13" s="12">
        <f>SUM(E$2:$E13)</f>
        <v>0.97329250358450503</v>
      </c>
      <c r="H13" s="12">
        <f>SUM(F$2:$F13)</f>
        <v>0.71889689752428698</v>
      </c>
      <c r="I13" s="10"/>
    </row>
    <row r="14" spans="1:14" x14ac:dyDescent="0.2">
      <c r="A14" s="10">
        <v>13</v>
      </c>
      <c r="B14" s="10">
        <v>880</v>
      </c>
      <c r="C14" s="10">
        <v>49.99</v>
      </c>
      <c r="D14" s="10">
        <f t="shared" si="0"/>
        <v>43991.200000000004</v>
      </c>
      <c r="E14" s="11">
        <f t="shared" si="1"/>
        <v>4.6499126185916033E-3</v>
      </c>
      <c r="F14" s="11">
        <f t="shared" si="2"/>
        <v>2.7577561892823566E-2</v>
      </c>
      <c r="G14" s="12">
        <f>SUM(E$2:$E14)</f>
        <v>0.97794241620309663</v>
      </c>
      <c r="H14" s="12">
        <f>SUM(F$2:$F14)</f>
        <v>0.74647445941711055</v>
      </c>
      <c r="I14" s="10"/>
      <c r="K14" s="20"/>
    </row>
    <row r="15" spans="1:14" x14ac:dyDescent="0.2">
      <c r="A15" s="10">
        <v>14</v>
      </c>
      <c r="B15" s="10">
        <v>1670</v>
      </c>
      <c r="C15" s="10">
        <v>25.99</v>
      </c>
      <c r="D15" s="10">
        <f t="shared" si="0"/>
        <v>43403.299999999996</v>
      </c>
      <c r="E15" s="11">
        <f t="shared" si="1"/>
        <v>4.5877710168969457E-3</v>
      </c>
      <c r="F15" s="11">
        <f t="shared" si="2"/>
        <v>5.233469131933563E-2</v>
      </c>
      <c r="G15" s="12">
        <f>SUM(E$2:$E15)</f>
        <v>0.98253018721999352</v>
      </c>
      <c r="H15" s="12">
        <f>SUM(F$2:$F15)</f>
        <v>0.79880915073644621</v>
      </c>
      <c r="I15" s="10"/>
    </row>
    <row r="16" spans="1:14" x14ac:dyDescent="0.2">
      <c r="A16" s="10">
        <v>15</v>
      </c>
      <c r="B16" s="10">
        <v>980</v>
      </c>
      <c r="C16" s="10">
        <v>41.99</v>
      </c>
      <c r="D16" s="10">
        <f t="shared" si="0"/>
        <v>41150.200000000004</v>
      </c>
      <c r="E16" s="11">
        <f t="shared" si="1"/>
        <v>4.3496161559031851E-3</v>
      </c>
      <c r="F16" s="11">
        <f t="shared" si="2"/>
        <v>3.0711375744280789E-2</v>
      </c>
      <c r="G16" s="12">
        <f>SUM(E$2:$E16)</f>
        <v>0.98687980337589676</v>
      </c>
      <c r="H16" s="12">
        <f>SUM(F$2:$F16)</f>
        <v>0.82952052648072705</v>
      </c>
      <c r="I16" s="10"/>
    </row>
    <row r="17" spans="1:9" x14ac:dyDescent="0.2">
      <c r="A17" s="10">
        <v>16</v>
      </c>
      <c r="B17" s="10">
        <v>1580</v>
      </c>
      <c r="C17" s="10">
        <v>21.99</v>
      </c>
      <c r="D17" s="10">
        <f t="shared" si="0"/>
        <v>34744.199999999997</v>
      </c>
      <c r="E17" s="11">
        <f t="shared" si="1"/>
        <v>3.6724957264832594E-3</v>
      </c>
      <c r="F17" s="11">
        <f t="shared" si="2"/>
        <v>4.9514258853024129E-2</v>
      </c>
      <c r="G17" s="12">
        <f>SUM(E$2:$E17)</f>
        <v>0.99055229910237996</v>
      </c>
      <c r="H17" s="12">
        <f>SUM(F$2:$F17)</f>
        <v>0.87903478533375123</v>
      </c>
      <c r="I17" s="10"/>
    </row>
    <row r="18" spans="1:9" x14ac:dyDescent="0.2">
      <c r="A18" s="10">
        <v>17</v>
      </c>
      <c r="B18" s="10">
        <v>1230</v>
      </c>
      <c r="C18" s="10">
        <v>23.99</v>
      </c>
      <c r="D18" s="10">
        <f t="shared" si="0"/>
        <v>29507.699999999997</v>
      </c>
      <c r="E18" s="11">
        <f t="shared" si="1"/>
        <v>3.1189925843263071E-3</v>
      </c>
      <c r="F18" s="11">
        <f t="shared" si="2"/>
        <v>3.8545910372923847E-2</v>
      </c>
      <c r="G18" s="12">
        <f>SUM(E$2:$E18)</f>
        <v>0.99367129168670632</v>
      </c>
      <c r="H18" s="12">
        <f>SUM(F$2:$F18)</f>
        <v>0.91758069570667511</v>
      </c>
      <c r="I18" s="10"/>
    </row>
    <row r="19" spans="1:9" x14ac:dyDescent="0.2">
      <c r="A19" s="10">
        <v>18</v>
      </c>
      <c r="B19" s="10">
        <v>1150</v>
      </c>
      <c r="C19" s="10">
        <v>21.99</v>
      </c>
      <c r="D19" s="10">
        <f t="shared" si="0"/>
        <v>25288.5</v>
      </c>
      <c r="E19" s="11">
        <f t="shared" si="1"/>
        <v>2.673019041427689E-3</v>
      </c>
      <c r="F19" s="11">
        <f t="shared" si="2"/>
        <v>3.6038859291758069E-2</v>
      </c>
      <c r="G19" s="12">
        <f>SUM(E$2:$E19)</f>
        <v>0.99634431072813401</v>
      </c>
      <c r="H19" s="12">
        <f>SUM(F$2:$F19)</f>
        <v>0.95361955499843321</v>
      </c>
      <c r="I19" s="10"/>
    </row>
    <row r="20" spans="1:9" x14ac:dyDescent="0.2">
      <c r="A20" s="10">
        <v>19</v>
      </c>
      <c r="B20" s="10">
        <v>920</v>
      </c>
      <c r="C20" s="10">
        <v>22.99</v>
      </c>
      <c r="D20" s="10">
        <f t="shared" si="0"/>
        <v>21150.799999999999</v>
      </c>
      <c r="E20" s="11">
        <f t="shared" si="1"/>
        <v>2.2356601277825402E-3</v>
      </c>
      <c r="F20" s="11">
        <f t="shared" si="2"/>
        <v>2.8831087433406455E-2</v>
      </c>
      <c r="G20" s="12">
        <f>SUM(E$2:$E20)</f>
        <v>0.99857997085591654</v>
      </c>
      <c r="H20" s="12">
        <f>SUM(F$2:$F20)</f>
        <v>0.98245064243183966</v>
      </c>
      <c r="I20" s="10"/>
    </row>
    <row r="21" spans="1:9" x14ac:dyDescent="0.2">
      <c r="A21" s="10">
        <v>20</v>
      </c>
      <c r="B21" s="10">
        <v>560</v>
      </c>
      <c r="C21" s="10">
        <v>23.99</v>
      </c>
      <c r="D21" s="10">
        <f t="shared" si="0"/>
        <v>13434.4</v>
      </c>
      <c r="E21" s="11">
        <f t="shared" si="1"/>
        <v>1.420029144083522E-3</v>
      </c>
      <c r="F21" s="11">
        <f t="shared" si="2"/>
        <v>1.7549357568160451E-2</v>
      </c>
      <c r="G21" s="12">
        <f>SUM(E$2:$E21)</f>
        <v>1</v>
      </c>
      <c r="H21" s="12">
        <f>SUM(F$2:$F21)</f>
        <v>1</v>
      </c>
      <c r="I21" s="10"/>
    </row>
    <row r="22" spans="1:9" x14ac:dyDescent="0.2">
      <c r="B22">
        <f>SUM(B2:B21)</f>
        <v>31910</v>
      </c>
      <c r="D22">
        <f>SUM(D2:D21)</f>
        <v>9460650.8999999985</v>
      </c>
    </row>
  </sheetData>
  <sortState xmlns:xlrd2="http://schemas.microsoft.com/office/spreadsheetml/2017/richdata2" ref="A2:D21">
    <sortCondition descending="1" ref="D2:D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التمرين الثالث</vt:lpstr>
      <vt:lpstr>التمرين الرابع</vt:lpstr>
      <vt:lpstr>التمرين الاول</vt:lpstr>
      <vt:lpstr>التمرين الثاني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guechariuniv2016@gmail.com</dc:creator>
  <cp:lastModifiedBy>guechariuniv2016@gmail.com</cp:lastModifiedBy>
  <dcterms:created xsi:type="dcterms:W3CDTF">2024-11-03T12:21:13Z</dcterms:created>
  <dcterms:modified xsi:type="dcterms:W3CDTF">2024-11-25T20:42:59Z</dcterms:modified>
</cp:coreProperties>
</file>